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8480" windowHeight="6810" activeTab="1"/>
  </bookViews>
  <sheets>
    <sheet name="Bang du tru ngan sach mau" sheetId="1" r:id="rId1"/>
    <sheet name="Budget plan" sheetId="2" r:id="rId2"/>
  </sheets>
  <definedNames/>
  <calcPr fullCalcOnLoad="1"/>
</workbook>
</file>

<file path=xl/sharedStrings.xml><?xml version="1.0" encoding="utf-8"?>
<sst xmlns="http://schemas.openxmlformats.org/spreadsheetml/2006/main" count="91" uniqueCount="75">
  <si>
    <t>BẢNG DỰ TRÙ NGÂN SÁCH THỰC HIỆN ĐỀ ÁN</t>
  </si>
  <si>
    <t>Hạng mục</t>
  </si>
  <si>
    <t>STT</t>
  </si>
  <si>
    <t>A</t>
  </si>
  <si>
    <t>B</t>
  </si>
  <si>
    <t>TỔNG CỘNG (A+B)</t>
  </si>
  <si>
    <t xml:space="preserve">Tổng cộng nguồn tài trợ </t>
  </si>
  <si>
    <t>World Bank</t>
  </si>
  <si>
    <t>Amount of the Grant Allocated 
(expressed in USD)
(thể hiện bàng VNĐ)</t>
  </si>
  <si>
    <t>Percentage of Expenditures to be Financed
(inclusive of Taxes)
(Đã bao gồm các loại Thuế)</t>
  </si>
  <si>
    <t xml:space="preserve">Other funds (Company &amp; School)
</t>
  </si>
  <si>
    <t xml:space="preserve">Other funds (Company &amp; School)
</t>
  </si>
  <si>
    <t>Số lượng</t>
  </si>
  <si>
    <t>Tháng</t>
  </si>
  <si>
    <t>Đơn vị tính</t>
  </si>
  <si>
    <t>….</t>
  </si>
  <si>
    <t>Chi phí thực hiện dự án</t>
  </si>
  <si>
    <t xml:space="preserve">Dịch vụ tư vấn </t>
  </si>
  <si>
    <t xml:space="preserve">Chi phí đi lại </t>
  </si>
  <si>
    <t>Ghi chú:</t>
  </si>
  <si>
    <t>*</t>
  </si>
  <si>
    <r>
      <rPr>
        <b/>
        <sz val="11"/>
        <rFont val="Times New Roman"/>
        <family val="1"/>
      </rPr>
      <t xml:space="preserve">Chí phí hoạt động </t>
    </r>
    <r>
      <rPr>
        <sz val="11"/>
        <rFont val="Times New Roman"/>
        <family val="1"/>
      </rPr>
      <t>là các chi phí tăng thêm phát sinh trực tiếp liên quan đến việc quản lý và theo dõi Dự Án (nếu không có Dự Án thì sẽ không phát sinh những chi phí đó), bao gồm các khoản chi  [văn phòng phẩm, vật tư sử dụng cho văn phòng, bảo dưỡng thiết bị văn phòng, chi phí thông tin liên lạc, vận hành và bảo dưỡng phương tiện vận chuyển, và chi phí ngân hàng]</t>
    </r>
  </si>
  <si>
    <t>Tổ chức tự đóng góp/ Nguồn khác (nêu tên cụ thể)</t>
  </si>
  <si>
    <t>Chi phí hoạt động</t>
  </si>
  <si>
    <t xml:space="preserve">* </t>
  </si>
  <si>
    <r>
      <rPr>
        <b/>
        <sz val="11"/>
        <rFont val="Times New Roman"/>
        <family val="1"/>
      </rPr>
      <t>Chi phí thực hiện dự án</t>
    </r>
    <r>
      <rPr>
        <sz val="11"/>
        <rFont val="Times New Roman"/>
        <family val="1"/>
      </rPr>
      <t xml:space="preserve"> gồm các chi phí cho hạng mục [Hàng hoá], [công trình,][và]  [dịch vụ tư vấn, ][ và]  [chi phí đi lại và lương nhân viên Dự Án] , trong đó chi phí đi lại và tiền lương nhân viên Dự Án” là chi phí đi lại và tiền lương đối với nhân viên đương nhiệm của Tổ Chức Nhận Tài Trợ làm việc chuyên trách cho Dự Án, không bao gồm tiền lương của chuyên gia tư vấn và cán bộ nhà nước</t>
    </r>
  </si>
  <si>
    <t>Văn phòng phẩm</t>
  </si>
  <si>
    <t>Điện thoại, fax, internet</t>
  </si>
  <si>
    <t>Số đề án:</t>
  </si>
  <si>
    <t>Tên đề án:</t>
  </si>
  <si>
    <t>Đơn vị thực hiện:</t>
  </si>
  <si>
    <t>Hàng hoá</t>
  </si>
  <si>
    <t>…</t>
  </si>
  <si>
    <t>BUDGET PLAN FOR PROJECT IMPLEMENTATION</t>
  </si>
  <si>
    <t>Project number</t>
  </si>
  <si>
    <t xml:space="preserve">Project title </t>
  </si>
  <si>
    <t>Implementing agency</t>
  </si>
  <si>
    <t>No</t>
  </si>
  <si>
    <t>Item</t>
  </si>
  <si>
    <t>Unit</t>
  </si>
  <si>
    <t>Quantity</t>
  </si>
  <si>
    <t>Self-financing and/or other donors (please specify)</t>
  </si>
  <si>
    <t xml:space="preserve">Project implementation costs </t>
  </si>
  <si>
    <t xml:space="preserve">Goods </t>
  </si>
  <si>
    <t>Consultancy fee</t>
  </si>
  <si>
    <t>Travelling costs</t>
  </si>
  <si>
    <t>Project staff salaries</t>
  </si>
  <si>
    <t xml:space="preserve">Project operation costs </t>
  </si>
  <si>
    <t xml:space="preserve">Stationery </t>
  </si>
  <si>
    <t xml:space="preserve">Telephone, fax, internet, etc. </t>
  </si>
  <si>
    <t>Total (A+B)</t>
  </si>
  <si>
    <t>Notes</t>
  </si>
  <si>
    <r>
      <rPr>
        <b/>
        <sz val="11"/>
        <rFont val="Times New Roman"/>
        <family val="1"/>
      </rPr>
      <t xml:space="preserve">Project operation costs </t>
    </r>
    <r>
      <rPr>
        <sz val="11"/>
        <rFont val="Times New Roman"/>
        <family val="1"/>
      </rPr>
      <t xml:space="preserve">are those incurred and involved directly with the project management and monitoring activities (which will not incur without project operation). Such costs are paid for project stationery, materials used for regular project office operation, project office regular maintenance, contact fees, operation and maintenance of project transportation facilities, bank changes)  </t>
    </r>
  </si>
  <si>
    <r>
      <rPr>
        <b/>
        <sz val="11"/>
        <rFont val="Times New Roman"/>
        <family val="1"/>
      </rPr>
      <t>Project implementation costs</t>
    </r>
    <r>
      <rPr>
        <sz val="11"/>
        <rFont val="Times New Roman"/>
        <family val="1"/>
      </rPr>
      <t xml:space="preserve"> are paid for goods, works, consultancy fees, project staff salaries and travel costs. Project staff salaries and travel costs are paid for the staff working for the project which do not include fees for consultants and other government officers.</t>
    </r>
  </si>
  <si>
    <t>(for Organizing Committee)</t>
  </si>
  <si>
    <t>(do Ban Tổ chức điền)</t>
  </si>
  <si>
    <t>Lương nhân viên Dự án</t>
  </si>
  <si>
    <t>Tổ chức tự đóng góp/ Nguồn khác (nêu tên cụ thể) (VNĐ)</t>
  </si>
  <si>
    <t>Unit price with taxes included (VND)</t>
  </si>
  <si>
    <t xml:space="preserve">Self-financing and/or other donors (please specify) (VND) </t>
  </si>
  <si>
    <t xml:space="preserve">VACI (VND) </t>
  </si>
  <si>
    <t>VACI</t>
  </si>
  <si>
    <t>Percentage of funding (taxes included)</t>
  </si>
  <si>
    <t>Total expenses with taxes included (VND)</t>
  </si>
  <si>
    <t>in which funding from (taxes included)</t>
  </si>
  <si>
    <t>Đơn giá đã gồm thuế (VNĐ)</t>
  </si>
  <si>
    <t>Tổng cộng đã gồm thuế (VNĐ)</t>
  </si>
  <si>
    <t>Trong đó chi phí dự kiến lấy từ (đã gồm thuế)</t>
  </si>
  <si>
    <t>VACI 
(VNĐ)</t>
  </si>
  <si>
    <t>Tỷ lệ % chi phí được tài trợ từ
(đã gồm thuế)</t>
  </si>
  <si>
    <t xml:space="preserve"> VACI</t>
  </si>
  <si>
    <t>Tổng cộng chi phí thực hiện dự án (A)</t>
  </si>
  <si>
    <t>Tổng cộng chi phí hoạt động dự án (B)</t>
  </si>
  <si>
    <t>Total project implementation costs (A)</t>
  </si>
  <si>
    <t>Total project operation costs (B)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</si>
</sst>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
    <numFmt numFmtId="167" formatCode="_(* #,##0.0_);_(* \(#,##0.0\);_(* &quot;-&quot;??_);_(@_)"/>
    <numFmt numFmtId="168" formatCode="_(* #,##0_);_(* \(#,##0\);_(* &quot;-&quot;??_);_(@_)"/>
    <numFmt numFmtId="169" formatCode="#,##0.0"/>
    <numFmt numFmtId="170" formatCode="0.0"/>
  </numFmts>
  <fonts count="48">
    <font>
      <sz val="10"/>
      <name val="Arial"/>
      <family val="0"/>
    </font>
    <font>
      <b/>
      <sz val="11"/>
      <name val="Times New Roman"/>
      <family val="1"/>
    </font>
    <font>
      <sz val="11"/>
      <name val="Times New Roman"/>
      <family val="1"/>
    </font>
    <font>
      <i/>
      <sz val="11"/>
      <name val="Times New Roman"/>
      <family val="1"/>
    </font>
    <font>
      <b/>
      <i/>
      <u val="single"/>
      <sz val="11"/>
      <name val="Times New Roman"/>
      <family val="1"/>
    </font>
    <font>
      <i/>
      <sz val="11"/>
      <color indexed="60"/>
      <name val="Times New Roman"/>
      <family val="1"/>
    </font>
    <font>
      <b/>
      <sz val="11"/>
      <color indexed="60"/>
      <name val="Times New Roman"/>
      <family val="1"/>
    </font>
    <font>
      <sz val="11"/>
      <color indexed="60"/>
      <name val="Times New Roman"/>
      <family val="1"/>
    </font>
    <font>
      <sz val="10"/>
      <color indexed="8"/>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4" fontId="3" fillId="0" borderId="0" xfId="0" applyNumberFormat="1" applyFont="1" applyAlignment="1">
      <alignment horizontal="center" vertical="center"/>
    </xf>
    <xf numFmtId="9" fontId="3" fillId="0" borderId="0" xfId="0" applyNumberFormat="1" applyFont="1" applyAlignment="1">
      <alignment horizontal="center" vertical="center"/>
    </xf>
    <xf numFmtId="4" fontId="5" fillId="0" borderId="0" xfId="0" applyNumberFormat="1" applyFont="1" applyAlignment="1">
      <alignment horizontal="center" vertical="center"/>
    </xf>
    <xf numFmtId="4" fontId="2" fillId="0" borderId="1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4" borderId="12" xfId="0" applyFont="1" applyFill="1" applyBorder="1" applyAlignment="1">
      <alignment horizontal="center" vertical="center" wrapText="1"/>
    </xf>
    <xf numFmtId="3" fontId="1" fillId="0" borderId="12" xfId="0" applyNumberFormat="1" applyFont="1" applyFill="1" applyBorder="1" applyAlignment="1">
      <alignment vertical="center" wrapText="1"/>
    </xf>
    <xf numFmtId="4" fontId="6" fillId="0" borderId="12" xfId="0" applyNumberFormat="1" applyFont="1" applyFill="1" applyBorder="1" applyAlignment="1">
      <alignment vertical="center" wrapText="1"/>
    </xf>
    <xf numFmtId="4" fontId="6" fillId="0" borderId="12" xfId="0" applyNumberFormat="1" applyFont="1" applyBorder="1" applyAlignment="1">
      <alignment vertical="center" wrapText="1"/>
    </xf>
    <xf numFmtId="9" fontId="1" fillId="0" borderId="12" xfId="0" applyNumberFormat="1" applyFont="1" applyFill="1" applyBorder="1" applyAlignment="1">
      <alignment horizontal="center" vertical="center" wrapText="1"/>
    </xf>
    <xf numFmtId="0" fontId="1"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32" borderId="10" xfId="0" applyFont="1" applyFill="1" applyBorder="1" applyAlignment="1">
      <alignment vertical="center" wrapText="1"/>
    </xf>
    <xf numFmtId="4" fontId="2" fillId="32" borderId="10" xfId="0" applyNumberFormat="1" applyFont="1" applyFill="1" applyBorder="1" applyAlignment="1">
      <alignment vertical="center" wrapText="1"/>
    </xf>
    <xf numFmtId="9" fontId="2" fillId="0" borderId="10" xfId="0" applyNumberFormat="1" applyFont="1" applyBorder="1" applyAlignment="1">
      <alignment horizontal="center" vertical="center" wrapText="1"/>
    </xf>
    <xf numFmtId="3" fontId="2" fillId="0" borderId="10" xfId="0" applyNumberFormat="1" applyFont="1" applyBorder="1" applyAlignment="1">
      <alignment vertical="center" wrapText="1"/>
    </xf>
    <xf numFmtId="4" fontId="2" fillId="0" borderId="12" xfId="0" applyNumberFormat="1" applyFont="1" applyBorder="1" applyAlignment="1">
      <alignment vertical="center" wrapText="1"/>
    </xf>
    <xf numFmtId="3" fontId="2" fillId="0" borderId="1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9" fontId="2" fillId="0" borderId="12" xfId="0" applyNumberFormat="1" applyFont="1" applyFill="1" applyBorder="1" applyAlignment="1">
      <alignment horizontal="center"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32" borderId="11" xfId="0" applyFont="1" applyFill="1" applyBorder="1" applyAlignment="1">
      <alignment vertical="center" wrapText="1"/>
    </xf>
    <xf numFmtId="4" fontId="2" fillId="32" borderId="11" xfId="0" applyNumberFormat="1" applyFont="1" applyFill="1" applyBorder="1" applyAlignment="1">
      <alignment vertical="center" wrapText="1"/>
    </xf>
    <xf numFmtId="9" fontId="2" fillId="0" borderId="11" xfId="0" applyNumberFormat="1" applyFont="1" applyBorder="1" applyAlignment="1">
      <alignment horizontal="center" vertical="center" wrapText="1"/>
    </xf>
    <xf numFmtId="3" fontId="2"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1" xfId="0" applyNumberFormat="1" applyFont="1" applyBorder="1" applyAlignment="1">
      <alignment vertical="center" wrapText="1"/>
    </xf>
    <xf numFmtId="3" fontId="2" fillId="0" borderId="11" xfId="0" applyNumberFormat="1" applyFont="1" applyFill="1" applyBorder="1" applyAlignment="1">
      <alignment vertical="center" wrapText="1"/>
    </xf>
    <xf numFmtId="0" fontId="2" fillId="0" borderId="12" xfId="0" applyFont="1" applyBorder="1" applyAlignment="1">
      <alignment horizontal="right" vertical="center" wrapText="1"/>
    </xf>
    <xf numFmtId="0" fontId="2" fillId="0" borderId="12" xfId="0" applyFont="1" applyBorder="1" applyAlignment="1">
      <alignment horizontal="left" vertical="center" wrapText="1"/>
    </xf>
    <xf numFmtId="3" fontId="2" fillId="0" borderId="12" xfId="0" applyNumberFormat="1" applyFont="1" applyBorder="1" applyAlignment="1">
      <alignment vertical="center" wrapText="1"/>
    </xf>
    <xf numFmtId="3" fontId="2" fillId="0" borderId="12" xfId="0" applyNumberFormat="1" applyFont="1" applyFill="1" applyBorder="1" applyAlignment="1">
      <alignment vertical="center" wrapText="1"/>
    </xf>
    <xf numFmtId="0" fontId="2" fillId="0" borderId="12" xfId="0" applyFont="1" applyBorder="1" applyAlignment="1">
      <alignment horizontal="center" vertical="center" wrapText="1"/>
    </xf>
    <xf numFmtId="168" fontId="2" fillId="0" borderId="11" xfId="42" applyNumberFormat="1" applyFont="1" applyBorder="1" applyAlignment="1">
      <alignment vertical="center" wrapText="1"/>
    </xf>
    <xf numFmtId="4" fontId="2" fillId="33" borderId="11" xfId="0" applyNumberFormat="1" applyFont="1" applyFill="1" applyBorder="1" applyAlignment="1">
      <alignment horizontal="center" vertical="center" wrapText="1"/>
    </xf>
    <xf numFmtId="4" fontId="2" fillId="0" borderId="11" xfId="0" applyNumberFormat="1" applyFont="1" applyBorder="1" applyAlignment="1">
      <alignment vertical="center" wrapText="1"/>
    </xf>
    <xf numFmtId="4" fontId="2" fillId="33" borderId="11" xfId="0" applyNumberFormat="1" applyFont="1" applyFill="1" applyBorder="1" applyAlignment="1">
      <alignment vertical="center" wrapText="1"/>
    </xf>
    <xf numFmtId="9" fontId="1" fillId="4" borderId="12" xfId="0" applyNumberFormat="1" applyFont="1" applyFill="1" applyBorder="1" applyAlignment="1">
      <alignment horizontal="center" vertical="center"/>
    </xf>
    <xf numFmtId="3" fontId="1" fillId="4" borderId="12" xfId="0" applyNumberFormat="1" applyFont="1" applyFill="1" applyBorder="1" applyAlignment="1">
      <alignment horizontal="center" vertical="center"/>
    </xf>
    <xf numFmtId="4" fontId="6" fillId="4" borderId="12" xfId="0" applyNumberFormat="1" applyFont="1" applyFill="1" applyBorder="1" applyAlignment="1">
      <alignment horizontal="center" vertical="center"/>
    </xf>
    <xf numFmtId="3" fontId="1" fillId="4" borderId="12" xfId="0" applyNumberFormat="1" applyFont="1" applyFill="1" applyBorder="1" applyAlignment="1">
      <alignment horizontal="right" vertical="center"/>
    </xf>
    <xf numFmtId="4" fontId="6" fillId="4" borderId="12" xfId="0" applyNumberFormat="1" applyFont="1" applyFill="1" applyBorder="1" applyAlignment="1">
      <alignment horizontal="right" vertical="center"/>
    </xf>
    <xf numFmtId="3" fontId="1" fillId="4" borderId="12" xfId="0" applyNumberFormat="1" applyFont="1" applyFill="1" applyBorder="1" applyAlignment="1">
      <alignment vertical="center"/>
    </xf>
    <xf numFmtId="0" fontId="2"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9" fontId="3" fillId="0" borderId="0" xfId="0" applyNumberFormat="1" applyFont="1" applyFill="1" applyBorder="1" applyAlignment="1">
      <alignment horizontal="center" vertical="center"/>
    </xf>
    <xf numFmtId="3" fontId="3" fillId="0" borderId="0" xfId="0" applyNumberFormat="1" applyFont="1" applyFill="1" applyBorder="1" applyAlignment="1">
      <alignment vertical="center"/>
    </xf>
    <xf numFmtId="4" fontId="5" fillId="0" borderId="0" xfId="0" applyNumberFormat="1" applyFont="1" applyFill="1" applyBorder="1" applyAlignment="1">
      <alignment vertical="center"/>
    </xf>
    <xf numFmtId="4" fontId="7" fillId="0" borderId="0" xfId="0" applyNumberFormat="1" applyFont="1" applyAlignment="1">
      <alignment vertical="center"/>
    </xf>
    <xf numFmtId="9" fontId="2" fillId="0" borderId="0" xfId="0" applyNumberFormat="1" applyFont="1" applyAlignment="1">
      <alignment vertical="center"/>
    </xf>
    <xf numFmtId="9" fontId="2" fillId="0" borderId="0" xfId="0" applyNumberFormat="1" applyFont="1" applyAlignment="1">
      <alignment horizontal="center" vertical="center"/>
    </xf>
    <xf numFmtId="165" fontId="5" fillId="0" borderId="0" xfId="0" applyNumberFormat="1" applyFont="1" applyFill="1" applyBorder="1" applyAlignment="1">
      <alignment vertical="center"/>
    </xf>
    <xf numFmtId="4" fontId="2" fillId="0" borderId="0" xfId="0" applyNumberFormat="1" applyFont="1" applyAlignment="1">
      <alignment horizontal="center" vertical="center"/>
    </xf>
    <xf numFmtId="4" fontId="2" fillId="0" borderId="0" xfId="0" applyNumberFormat="1" applyFont="1" applyAlignment="1">
      <alignment vertical="center"/>
    </xf>
    <xf numFmtId="3" fontId="2" fillId="0" borderId="0" xfId="0" applyNumberFormat="1" applyFont="1" applyAlignment="1">
      <alignment vertical="center"/>
    </xf>
    <xf numFmtId="4" fontId="1" fillId="0" borderId="12" xfId="0" applyNumberFormat="1" applyFont="1" applyBorder="1" applyAlignment="1">
      <alignment horizontal="center" vertical="center" wrapText="1"/>
    </xf>
    <xf numFmtId="0" fontId="4" fillId="0" borderId="0" xfId="0" applyFont="1" applyFill="1" applyBorder="1" applyAlignment="1">
      <alignment vertical="center"/>
    </xf>
    <xf numFmtId="4" fontId="5" fillId="0" borderId="0" xfId="0" applyNumberFormat="1" applyFont="1" applyAlignment="1">
      <alignment horizontal="center" vertical="center"/>
    </xf>
    <xf numFmtId="0" fontId="8" fillId="0" borderId="0" xfId="0" applyFont="1" applyAlignment="1">
      <alignment/>
    </xf>
    <xf numFmtId="4" fontId="7" fillId="0" borderId="0" xfId="0" applyNumberFormat="1" applyFont="1" applyAlignment="1">
      <alignment vertical="center"/>
    </xf>
    <xf numFmtId="4" fontId="6" fillId="0" borderId="12" xfId="0" applyNumberFormat="1" applyFont="1" applyFill="1" applyBorder="1" applyAlignment="1">
      <alignment vertical="center" wrapText="1"/>
    </xf>
    <xf numFmtId="4" fontId="6" fillId="0" borderId="12" xfId="0" applyNumberFormat="1" applyFont="1" applyBorder="1" applyAlignment="1">
      <alignment vertical="center" wrapText="1"/>
    </xf>
    <xf numFmtId="3" fontId="2" fillId="32" borderId="10" xfId="0" applyNumberFormat="1" applyFont="1" applyFill="1" applyBorder="1" applyAlignment="1">
      <alignment vertical="center" wrapText="1"/>
    </xf>
    <xf numFmtId="3" fontId="2" fillId="32" borderId="11" xfId="0" applyNumberFormat="1" applyFont="1" applyFill="1" applyBorder="1" applyAlignment="1">
      <alignment vertical="center" wrapText="1"/>
    </xf>
    <xf numFmtId="4" fontId="7" fillId="0" borderId="12" xfId="0" applyNumberFormat="1" applyFont="1" applyBorder="1" applyAlignment="1">
      <alignment vertical="center" wrapText="1"/>
    </xf>
    <xf numFmtId="4" fontId="7" fillId="0" borderId="11" xfId="0" applyNumberFormat="1" applyFont="1" applyBorder="1" applyAlignment="1">
      <alignment vertical="center" wrapText="1"/>
    </xf>
    <xf numFmtId="4" fontId="6" fillId="4" borderId="12" xfId="0" applyNumberFormat="1" applyFont="1" applyFill="1" applyBorder="1" applyAlignment="1">
      <alignment horizontal="center" vertical="center"/>
    </xf>
    <xf numFmtId="4" fontId="6" fillId="4" borderId="12" xfId="0" applyNumberFormat="1" applyFont="1" applyFill="1" applyBorder="1" applyAlignment="1">
      <alignment horizontal="right" vertical="center"/>
    </xf>
    <xf numFmtId="4" fontId="5" fillId="0" borderId="0" xfId="0" applyNumberFormat="1" applyFont="1" applyFill="1" applyBorder="1" applyAlignment="1">
      <alignment vertical="center"/>
    </xf>
    <xf numFmtId="165" fontId="5" fillId="0" borderId="0" xfId="0" applyNumberFormat="1" applyFont="1" applyFill="1" applyBorder="1" applyAlignment="1">
      <alignment vertical="center"/>
    </xf>
    <xf numFmtId="9" fontId="2" fillId="0" borderId="11" xfId="0" applyNumberFormat="1" applyFont="1" applyFill="1" applyBorder="1" applyAlignment="1">
      <alignment horizontal="center" vertical="center" wrapText="1"/>
    </xf>
    <xf numFmtId="4" fontId="2" fillId="0" borderId="12" xfId="0" applyNumberFormat="1" applyFont="1" applyBorder="1" applyAlignment="1">
      <alignment horizontal="center" vertical="center" wrapText="1"/>
    </xf>
    <xf numFmtId="4" fontId="1" fillId="4" borderId="12" xfId="0" applyNumberFormat="1" applyFont="1" applyFill="1" applyBorder="1" applyAlignment="1">
      <alignment horizontal="right" vertical="center"/>
    </xf>
    <xf numFmtId="9" fontId="1" fillId="4" borderId="12" xfId="0" applyNumberFormat="1" applyFont="1" applyFill="1" applyBorder="1" applyAlignment="1">
      <alignment horizontal="right" vertical="center"/>
    </xf>
    <xf numFmtId="2" fontId="2" fillId="32" borderId="10" xfId="0" applyNumberFormat="1" applyFont="1" applyFill="1" applyBorder="1" applyAlignment="1">
      <alignment vertical="center" wrapText="1"/>
    </xf>
    <xf numFmtId="2" fontId="2" fillId="32" borderId="11" xfId="0" applyNumberFormat="1" applyFont="1" applyFill="1" applyBorder="1" applyAlignment="1">
      <alignment vertical="center" wrapText="1"/>
    </xf>
    <xf numFmtId="2" fontId="1" fillId="4" borderId="12" xfId="0" applyNumberFormat="1" applyFont="1" applyFill="1" applyBorder="1" applyAlignment="1">
      <alignment horizontal="right" vertical="center"/>
    </xf>
    <xf numFmtId="3" fontId="1"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4" fontId="1"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1" fillId="0" borderId="0" xfId="0" applyFont="1" applyAlignment="1">
      <alignment horizontal="center" vertical="center"/>
    </xf>
    <xf numFmtId="3" fontId="1" fillId="0" borderId="1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 fillId="0" borderId="13" xfId="0" applyFont="1" applyBorder="1" applyAlignment="1">
      <alignment horizontal="right" vertical="center" wrapText="1"/>
    </xf>
    <xf numFmtId="0" fontId="9" fillId="0" borderId="16" xfId="0" applyFont="1" applyBorder="1" applyAlignment="1">
      <alignment horizontal="right" vertical="center" wrapText="1"/>
    </xf>
    <xf numFmtId="0" fontId="9" fillId="0" borderId="14" xfId="0" applyFont="1" applyBorder="1" applyAlignment="1">
      <alignment horizontal="right" vertical="center" wrapText="1"/>
    </xf>
    <xf numFmtId="0" fontId="1" fillId="4" borderId="13" xfId="0" applyFont="1" applyFill="1" applyBorder="1" applyAlignment="1">
      <alignment horizontal="right" vertical="center" wrapText="1"/>
    </xf>
    <xf numFmtId="0" fontId="1" fillId="4" borderId="16" xfId="0" applyFont="1" applyFill="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1" fillId="4" borderId="13" xfId="0" applyFont="1" applyFill="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4" fontId="1" fillId="0" borderId="17"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3" fontId="3" fillId="0" borderId="0" xfId="0" applyNumberFormat="1" applyFont="1" applyAlignment="1">
      <alignment horizontal="center" vertical="center"/>
    </xf>
    <xf numFmtId="3" fontId="1" fillId="0" borderId="0" xfId="0" applyNumberFormat="1" applyFont="1" applyAlignment="1">
      <alignment horizontal="center" vertical="center"/>
    </xf>
    <xf numFmtId="9" fontId="1" fillId="0" borderId="12" xfId="0" applyNumberFormat="1" applyFont="1" applyBorder="1" applyAlignment="1">
      <alignment horizontal="center" vertical="center" wrapText="1"/>
    </xf>
    <xf numFmtId="3" fontId="1" fillId="0" borderId="14" xfId="0" applyNumberFormat="1" applyFont="1" applyBorder="1" applyAlignment="1">
      <alignment horizontal="center" vertical="center"/>
    </xf>
    <xf numFmtId="3" fontId="1" fillId="0" borderId="14" xfId="0" applyNumberFormat="1" applyFont="1" applyBorder="1" applyAlignment="1">
      <alignment horizontal="center" vertical="center" wrapText="1"/>
    </xf>
    <xf numFmtId="4" fontId="1" fillId="4" borderId="13" xfId="0" applyNumberFormat="1" applyFont="1" applyFill="1" applyBorder="1" applyAlignment="1">
      <alignment horizontal="right" vertical="center" wrapText="1"/>
    </xf>
    <xf numFmtId="4" fontId="1" fillId="4" borderId="16" xfId="0" applyNumberFormat="1" applyFont="1" applyFill="1" applyBorder="1" applyAlignment="1">
      <alignment horizontal="right" vertical="center" wrapText="1"/>
    </xf>
    <xf numFmtId="4" fontId="1" fillId="4" borderId="14" xfId="0" applyNumberFormat="1" applyFont="1" applyFill="1" applyBorder="1" applyAlignment="1">
      <alignment horizontal="right" vertical="center" wrapText="1"/>
    </xf>
    <xf numFmtId="4" fontId="2" fillId="0" borderId="11"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4"/>
  <sheetViews>
    <sheetView zoomScale="85" zoomScaleNormal="85" zoomScalePageLayoutView="0" workbookViewId="0" topLeftCell="A1">
      <selection activeCell="U9" sqref="U9"/>
    </sheetView>
  </sheetViews>
  <sheetFormatPr defaultColWidth="9.140625" defaultRowHeight="12.75"/>
  <cols>
    <col min="1" max="1" width="5.28125" style="52" customWidth="1"/>
    <col min="2" max="2" width="20.57421875" style="1" customWidth="1"/>
    <col min="3" max="3" width="10.28125" style="52" customWidth="1"/>
    <col min="4" max="4" width="12.7109375" style="64" customWidth="1"/>
    <col min="5" max="5" width="8.00390625" style="64" customWidth="1"/>
    <col min="6" max="6" width="15.28125" style="1" customWidth="1"/>
    <col min="7" max="7" width="14.28125" style="65" customWidth="1"/>
    <col min="8" max="8" width="11.57421875" style="65" customWidth="1"/>
    <col min="9" max="9" width="15.140625" style="65" customWidth="1"/>
    <col min="10" max="10" width="17.7109375" style="62" customWidth="1"/>
    <col min="11" max="11" width="12.00390625" style="66" hidden="1" customWidth="1"/>
    <col min="12" max="12" width="12.00390625" style="60" hidden="1" customWidth="1"/>
    <col min="13" max="13" width="12.57421875" style="66" hidden="1" customWidth="1"/>
    <col min="14" max="14" width="12.00390625" style="60" hidden="1" customWidth="1"/>
    <col min="15" max="15" width="13.140625" style="66" hidden="1" customWidth="1"/>
    <col min="16" max="16" width="12.28125" style="60" hidden="1" customWidth="1"/>
    <col min="17" max="17" width="10.8515625" style="61" hidden="1" customWidth="1"/>
    <col min="18" max="18" width="13.140625" style="62" hidden="1" customWidth="1"/>
    <col min="19" max="20" width="9.140625" style="1" customWidth="1"/>
    <col min="21" max="21" width="20.7109375" style="1" customWidth="1"/>
    <col min="22" max="16384" width="9.140625" style="1" customWidth="1"/>
  </cols>
  <sheetData>
    <row r="1" spans="1:18" ht="31.5" customHeight="1">
      <c r="A1" s="94" t="s">
        <v>0</v>
      </c>
      <c r="B1" s="94"/>
      <c r="C1" s="94"/>
      <c r="D1" s="94"/>
      <c r="E1" s="94"/>
      <c r="F1" s="94"/>
      <c r="G1" s="94"/>
      <c r="H1" s="94"/>
      <c r="I1" s="94"/>
      <c r="J1" s="94"/>
      <c r="K1" s="94"/>
      <c r="L1" s="94"/>
      <c r="M1" s="94"/>
      <c r="N1" s="94"/>
      <c r="O1" s="94"/>
      <c r="P1" s="94"/>
      <c r="Q1" s="94"/>
      <c r="R1" s="94"/>
    </row>
    <row r="2" spans="1:18" s="3" customFormat="1" ht="16.5" customHeight="1">
      <c r="A2" s="2"/>
      <c r="B2" s="1" t="s">
        <v>28</v>
      </c>
      <c r="C2" s="98" t="s">
        <v>55</v>
      </c>
      <c r="D2" s="99"/>
      <c r="E2" s="99"/>
      <c r="F2" s="99"/>
      <c r="G2" s="99"/>
      <c r="H2" s="99"/>
      <c r="I2" s="99"/>
      <c r="J2" s="99"/>
      <c r="K2" s="2"/>
      <c r="L2" s="6"/>
      <c r="M2" s="2"/>
      <c r="N2" s="6"/>
      <c r="O2" s="2"/>
      <c r="R2" s="5"/>
    </row>
    <row r="3" spans="1:18" s="3" customFormat="1" ht="16.5" customHeight="1">
      <c r="A3" s="2"/>
      <c r="B3" s="1" t="s">
        <v>29</v>
      </c>
      <c r="C3" s="2"/>
      <c r="D3" s="4"/>
      <c r="E3" s="4"/>
      <c r="F3" s="2"/>
      <c r="G3" s="4"/>
      <c r="H3" s="4"/>
      <c r="I3" s="4"/>
      <c r="J3" s="5"/>
      <c r="K3" s="2"/>
      <c r="L3" s="6"/>
      <c r="M3" s="2"/>
      <c r="N3" s="6"/>
      <c r="O3" s="2"/>
      <c r="R3" s="5"/>
    </row>
    <row r="4" spans="1:18" s="3" customFormat="1" ht="16.5" customHeight="1">
      <c r="A4" s="2"/>
      <c r="B4" s="1" t="s">
        <v>30</v>
      </c>
      <c r="C4" s="2"/>
      <c r="D4" s="4"/>
      <c r="E4" s="4"/>
      <c r="F4" s="2"/>
      <c r="G4" s="4"/>
      <c r="H4" s="4"/>
      <c r="I4" s="4"/>
      <c r="J4" s="5"/>
      <c r="K4" s="2"/>
      <c r="L4" s="6"/>
      <c r="M4" s="2"/>
      <c r="N4" s="6"/>
      <c r="O4" s="2"/>
      <c r="R4" s="5"/>
    </row>
    <row r="6" spans="1:21" ht="33.75" customHeight="1">
      <c r="A6" s="95" t="s">
        <v>2</v>
      </c>
      <c r="B6" s="95" t="s">
        <v>1</v>
      </c>
      <c r="C6" s="112" t="s">
        <v>14</v>
      </c>
      <c r="D6" s="112" t="s">
        <v>65</v>
      </c>
      <c r="E6" s="112" t="s">
        <v>12</v>
      </c>
      <c r="F6" s="95" t="s">
        <v>66</v>
      </c>
      <c r="G6" s="91" t="s">
        <v>67</v>
      </c>
      <c r="H6" s="92"/>
      <c r="I6" s="91" t="s">
        <v>69</v>
      </c>
      <c r="J6" s="92"/>
      <c r="K6" s="93" t="s">
        <v>8</v>
      </c>
      <c r="L6" s="93"/>
      <c r="M6" s="93"/>
      <c r="N6" s="93"/>
      <c r="O6" s="93"/>
      <c r="P6" s="93"/>
      <c r="Q6" s="116" t="s">
        <v>9</v>
      </c>
      <c r="R6" s="116"/>
      <c r="U6" s="26"/>
    </row>
    <row r="7" spans="1:18" ht="74.25" customHeight="1">
      <c r="A7" s="96"/>
      <c r="B7" s="96"/>
      <c r="C7" s="113" t="s">
        <v>13</v>
      </c>
      <c r="D7" s="113"/>
      <c r="E7" s="113"/>
      <c r="F7" s="97"/>
      <c r="G7" s="67" t="s">
        <v>57</v>
      </c>
      <c r="H7" s="67" t="s">
        <v>68</v>
      </c>
      <c r="I7" s="67" t="s">
        <v>22</v>
      </c>
      <c r="J7" s="67" t="s">
        <v>70</v>
      </c>
      <c r="K7" s="89" t="s">
        <v>7</v>
      </c>
      <c r="L7" s="117"/>
      <c r="M7" s="89" t="s">
        <v>10</v>
      </c>
      <c r="N7" s="118"/>
      <c r="O7" s="89" t="s">
        <v>6</v>
      </c>
      <c r="P7" s="90"/>
      <c r="Q7" s="9" t="s">
        <v>7</v>
      </c>
      <c r="R7" s="9" t="s">
        <v>11</v>
      </c>
    </row>
    <row r="8" spans="1:18" s="15" customFormat="1" ht="24.75" customHeight="1">
      <c r="A8" s="10" t="s">
        <v>3</v>
      </c>
      <c r="B8" s="107" t="s">
        <v>16</v>
      </c>
      <c r="C8" s="108"/>
      <c r="D8" s="108"/>
      <c r="E8" s="108"/>
      <c r="F8" s="108"/>
      <c r="G8" s="108"/>
      <c r="H8" s="108"/>
      <c r="I8" s="108"/>
      <c r="J8" s="109"/>
      <c r="K8" s="11">
        <f>SUM(K9:K9)</f>
        <v>21600000</v>
      </c>
      <c r="L8" s="12">
        <f>K8/17750</f>
        <v>1216.9014084507041</v>
      </c>
      <c r="M8" s="11">
        <v>0</v>
      </c>
      <c r="N8" s="12"/>
      <c r="O8" s="11">
        <f>M8+K8</f>
        <v>21600000</v>
      </c>
      <c r="P8" s="13"/>
      <c r="Q8" s="14">
        <f>K8/O8*100%</f>
        <v>1</v>
      </c>
      <c r="R8" s="14">
        <f>M8/O8*100%</f>
        <v>0</v>
      </c>
    </row>
    <row r="9" spans="1:18" s="26" customFormat="1" ht="24.75" customHeight="1">
      <c r="A9" s="16"/>
      <c r="B9" s="17" t="s">
        <v>31</v>
      </c>
      <c r="C9" s="16"/>
      <c r="D9" s="7"/>
      <c r="E9" s="7"/>
      <c r="F9" s="18"/>
      <c r="G9" s="19"/>
      <c r="H9" s="19"/>
      <c r="I9" s="19"/>
      <c r="J9" s="20"/>
      <c r="K9" s="21">
        <v>21600000</v>
      </c>
      <c r="L9" s="22">
        <f>K9/17750</f>
        <v>1216.9014084507041</v>
      </c>
      <c r="M9" s="23">
        <v>0</v>
      </c>
      <c r="N9" s="24"/>
      <c r="O9" s="21">
        <f>M9+K9</f>
        <v>21600000</v>
      </c>
      <c r="P9" s="22"/>
      <c r="Q9" s="25">
        <f>K9/O9*100%</f>
        <v>1</v>
      </c>
      <c r="R9" s="25">
        <f>M9/O9*100%</f>
        <v>0</v>
      </c>
    </row>
    <row r="10" spans="1:18" s="26" customFormat="1" ht="24.75" customHeight="1">
      <c r="A10" s="16"/>
      <c r="B10" s="17" t="s">
        <v>17</v>
      </c>
      <c r="C10" s="16"/>
      <c r="D10" s="7"/>
      <c r="E10" s="7"/>
      <c r="F10" s="18"/>
      <c r="G10" s="19"/>
      <c r="H10" s="19"/>
      <c r="I10" s="19"/>
      <c r="J10" s="20"/>
      <c r="K10" s="21"/>
      <c r="L10" s="22"/>
      <c r="M10" s="23"/>
      <c r="N10" s="24"/>
      <c r="O10" s="21"/>
      <c r="P10" s="22"/>
      <c r="Q10" s="25"/>
      <c r="R10" s="25"/>
    </row>
    <row r="11" spans="1:18" s="26" customFormat="1" ht="24.75" customHeight="1">
      <c r="A11" s="16"/>
      <c r="B11" s="17" t="s">
        <v>18</v>
      </c>
      <c r="C11" s="16"/>
      <c r="D11" s="7"/>
      <c r="E11" s="7"/>
      <c r="F11" s="18"/>
      <c r="G11" s="19"/>
      <c r="H11" s="19"/>
      <c r="I11" s="19"/>
      <c r="J11" s="20"/>
      <c r="K11" s="21"/>
      <c r="L11" s="22"/>
      <c r="M11" s="23"/>
      <c r="N11" s="24"/>
      <c r="O11" s="21"/>
      <c r="P11" s="22"/>
      <c r="Q11" s="25"/>
      <c r="R11" s="25"/>
    </row>
    <row r="12" spans="1:18" s="26" customFormat="1" ht="24.75" customHeight="1">
      <c r="A12" s="16"/>
      <c r="B12" s="17" t="s">
        <v>56</v>
      </c>
      <c r="C12" s="16"/>
      <c r="D12" s="7"/>
      <c r="E12" s="7"/>
      <c r="F12" s="18"/>
      <c r="G12" s="19"/>
      <c r="H12" s="19"/>
      <c r="I12" s="19"/>
      <c r="J12" s="20"/>
      <c r="K12" s="21"/>
      <c r="L12" s="22"/>
      <c r="M12" s="23"/>
      <c r="N12" s="24"/>
      <c r="O12" s="21"/>
      <c r="P12" s="22"/>
      <c r="Q12" s="25"/>
      <c r="R12" s="25"/>
    </row>
    <row r="13" spans="1:18" s="26" customFormat="1" ht="24.75" customHeight="1">
      <c r="A13" s="16"/>
      <c r="B13" s="17" t="s">
        <v>32</v>
      </c>
      <c r="C13" s="16"/>
      <c r="D13" s="7"/>
      <c r="E13" s="7"/>
      <c r="F13" s="18"/>
      <c r="G13" s="19"/>
      <c r="H13" s="19"/>
      <c r="I13" s="19"/>
      <c r="J13" s="20"/>
      <c r="K13" s="21"/>
      <c r="L13" s="22"/>
      <c r="M13" s="23"/>
      <c r="N13" s="24"/>
      <c r="O13" s="21"/>
      <c r="P13" s="22"/>
      <c r="Q13" s="25"/>
      <c r="R13" s="25"/>
    </row>
    <row r="14" spans="1:18" s="26" customFormat="1" ht="24.75" customHeight="1">
      <c r="A14" s="100" t="s">
        <v>71</v>
      </c>
      <c r="B14" s="101"/>
      <c r="C14" s="101"/>
      <c r="D14" s="101"/>
      <c r="E14" s="102"/>
      <c r="F14" s="86">
        <f>SUM(F9:F13)</f>
        <v>0</v>
      </c>
      <c r="G14" s="19">
        <f>SUM(G9:G13)</f>
        <v>0</v>
      </c>
      <c r="H14" s="19">
        <f>SUM(H9:H13)</f>
        <v>0</v>
      </c>
      <c r="I14" s="19"/>
      <c r="J14" s="20"/>
      <c r="K14" s="21"/>
      <c r="L14" s="22"/>
      <c r="M14" s="23"/>
      <c r="N14" s="24"/>
      <c r="O14" s="21"/>
      <c r="P14" s="22"/>
      <c r="Q14" s="25"/>
      <c r="R14" s="25"/>
    </row>
    <row r="15" spans="1:18" s="27" customFormat="1" ht="24.75" customHeight="1">
      <c r="A15" s="10" t="s">
        <v>4</v>
      </c>
      <c r="B15" s="107" t="s">
        <v>23</v>
      </c>
      <c r="C15" s="108"/>
      <c r="D15" s="108"/>
      <c r="E15" s="108"/>
      <c r="F15" s="108"/>
      <c r="G15" s="108"/>
      <c r="H15" s="108"/>
      <c r="I15" s="108"/>
      <c r="J15" s="109"/>
      <c r="K15" s="11" t="e">
        <f>#REF!+#REF!+#REF!+#REF!</f>
        <v>#REF!</v>
      </c>
      <c r="L15" s="13" t="e">
        <f>#REF!+#REF!+#REF!+#REF!</f>
        <v>#REF!</v>
      </c>
      <c r="M15" s="11" t="e">
        <f>#REF!+#REF!+#REF!+#REF!</f>
        <v>#REF!</v>
      </c>
      <c r="N15" s="12" t="e">
        <f>M15/17750</f>
        <v>#REF!</v>
      </c>
      <c r="O15" s="11" t="e">
        <f>M15+K15</f>
        <v>#REF!</v>
      </c>
      <c r="P15" s="13"/>
      <c r="Q15" s="14" t="e">
        <f>K15/O15*100%</f>
        <v>#REF!</v>
      </c>
      <c r="R15" s="14" t="e">
        <f>M15/O15*100%</f>
        <v>#REF!</v>
      </c>
    </row>
    <row r="16" spans="1:18" s="26" customFormat="1" ht="35.25" customHeight="1">
      <c r="A16" s="28"/>
      <c r="B16" s="29" t="s">
        <v>26</v>
      </c>
      <c r="C16" s="28"/>
      <c r="D16" s="8"/>
      <c r="E16" s="8"/>
      <c r="F16" s="30"/>
      <c r="G16" s="31"/>
      <c r="H16" s="31"/>
      <c r="I16" s="31"/>
      <c r="J16" s="32"/>
      <c r="K16" s="33">
        <f>SUM(K17:K17)</f>
        <v>30000000</v>
      </c>
      <c r="L16" s="34">
        <f>SUM(L17:L17)</f>
        <v>1690.1408450704225</v>
      </c>
      <c r="M16" s="33">
        <f>SUM(M17:M17)</f>
        <v>0</v>
      </c>
      <c r="N16" s="35"/>
      <c r="O16" s="36">
        <f>M16+K16</f>
        <v>30000000</v>
      </c>
      <c r="P16" s="34"/>
      <c r="Q16" s="25">
        <f>K16/O16*100%</f>
        <v>1</v>
      </c>
      <c r="R16" s="25">
        <f>M16/O16*100%</f>
        <v>0</v>
      </c>
    </row>
    <row r="17" spans="1:18" s="26" customFormat="1" ht="24.75" customHeight="1">
      <c r="A17" s="37"/>
      <c r="B17" s="38" t="s">
        <v>27</v>
      </c>
      <c r="C17" s="28"/>
      <c r="D17" s="8"/>
      <c r="E17" s="8"/>
      <c r="F17" s="30"/>
      <c r="G17" s="31"/>
      <c r="H17" s="31"/>
      <c r="I17" s="31"/>
      <c r="J17" s="32"/>
      <c r="K17" s="39">
        <f>4*15*500000</f>
        <v>30000000</v>
      </c>
      <c r="L17" s="34">
        <f>K17/17750</f>
        <v>1690.1408450704225</v>
      </c>
      <c r="M17" s="39">
        <v>0</v>
      </c>
      <c r="N17" s="34"/>
      <c r="O17" s="40">
        <f>M17+K17</f>
        <v>30000000</v>
      </c>
      <c r="P17" s="34"/>
      <c r="Q17" s="25">
        <f>K17/O17*100%</f>
        <v>1</v>
      </c>
      <c r="R17" s="25">
        <f>M17/O17*100%</f>
        <v>0</v>
      </c>
    </row>
    <row r="18" spans="1:18" s="26" customFormat="1" ht="24.75" customHeight="1">
      <c r="A18" s="37"/>
      <c r="B18" s="38" t="s">
        <v>32</v>
      </c>
      <c r="C18" s="28"/>
      <c r="D18" s="8"/>
      <c r="E18" s="8"/>
      <c r="F18" s="30"/>
      <c r="G18" s="31"/>
      <c r="H18" s="31"/>
      <c r="I18" s="31"/>
      <c r="J18" s="32"/>
      <c r="K18" s="33"/>
      <c r="L18" s="35"/>
      <c r="M18" s="33"/>
      <c r="N18" s="35"/>
      <c r="O18" s="36"/>
      <c r="P18" s="35"/>
      <c r="Q18" s="82"/>
      <c r="R18" s="82"/>
    </row>
    <row r="19" spans="1:18" s="26" customFormat="1" ht="24.75" customHeight="1">
      <c r="A19" s="100" t="s">
        <v>72</v>
      </c>
      <c r="B19" s="101"/>
      <c r="C19" s="101"/>
      <c r="D19" s="101"/>
      <c r="E19" s="102"/>
      <c r="F19" s="87">
        <f>SUM(F16:F18)</f>
        <v>0</v>
      </c>
      <c r="G19" s="31">
        <f>SUM(G16:G18)</f>
        <v>0</v>
      </c>
      <c r="H19" s="31">
        <f>SUM(H16:H18)</f>
        <v>0</v>
      </c>
      <c r="I19" s="31"/>
      <c r="J19" s="32"/>
      <c r="K19" s="42">
        <v>10</v>
      </c>
      <c r="L19" s="8">
        <v>100000</v>
      </c>
      <c r="M19" s="43">
        <f>L19/17750</f>
        <v>5.633802816901408</v>
      </c>
      <c r="N19" s="29"/>
      <c r="O19" s="44">
        <f>L19*K19</f>
        <v>1000000</v>
      </c>
      <c r="P19" s="45">
        <f>O19/17750</f>
        <v>56.33802816901409</v>
      </c>
      <c r="Q19" s="44">
        <f>O19*1</f>
        <v>1000000</v>
      </c>
      <c r="R19" s="45">
        <f>Q19/17750</f>
        <v>56.33802816901409</v>
      </c>
    </row>
    <row r="20" spans="1:18" ht="24.75" customHeight="1">
      <c r="A20" s="103" t="s">
        <v>5</v>
      </c>
      <c r="B20" s="104"/>
      <c r="C20" s="105"/>
      <c r="D20" s="105"/>
      <c r="E20" s="106"/>
      <c r="F20" s="88">
        <f>F14+F19</f>
        <v>0</v>
      </c>
      <c r="G20" s="84">
        <f>G14+G19</f>
        <v>0</v>
      </c>
      <c r="H20" s="84">
        <f>H14+H19</f>
        <v>0</v>
      </c>
      <c r="I20" s="84"/>
      <c r="J20" s="85"/>
      <c r="K20" s="47" t="e">
        <f>K8+K15</f>
        <v>#REF!</v>
      </c>
      <c r="L20" s="48" t="e">
        <f>L8+L15</f>
        <v>#REF!</v>
      </c>
      <c r="M20" s="49" t="e">
        <f>M8+M15</f>
        <v>#REF!</v>
      </c>
      <c r="N20" s="50" t="e">
        <f>0+N15</f>
        <v>#REF!</v>
      </c>
      <c r="O20" s="51" t="e">
        <f>O8+O15</f>
        <v>#REF!</v>
      </c>
      <c r="P20" s="50"/>
      <c r="Q20" s="46" t="e">
        <f>K20/O20*100%</f>
        <v>#REF!</v>
      </c>
      <c r="R20" s="46" t="e">
        <f>M20/O20*100%</f>
        <v>#REF!</v>
      </c>
    </row>
    <row r="21" spans="2:15" ht="37.5" customHeight="1">
      <c r="B21" s="53"/>
      <c r="C21" s="54"/>
      <c r="D21" s="55"/>
      <c r="E21" s="55"/>
      <c r="F21" s="53"/>
      <c r="G21" s="56"/>
      <c r="H21" s="56"/>
      <c r="I21" s="56"/>
      <c r="J21" s="57"/>
      <c r="K21" s="58"/>
      <c r="L21" s="59"/>
      <c r="M21" s="58"/>
      <c r="N21" s="59"/>
      <c r="O21" s="58"/>
    </row>
    <row r="22" spans="2:15" ht="19.5" customHeight="1">
      <c r="B22" s="68" t="s">
        <v>19</v>
      </c>
      <c r="C22" s="54"/>
      <c r="D22" s="55"/>
      <c r="E22" s="55"/>
      <c r="F22" s="53"/>
      <c r="G22" s="56"/>
      <c r="H22" s="56"/>
      <c r="I22" s="56"/>
      <c r="J22" s="57"/>
      <c r="K22" s="58"/>
      <c r="L22" s="59"/>
      <c r="M22" s="58"/>
      <c r="N22" s="63"/>
      <c r="O22" s="58"/>
    </row>
    <row r="23" spans="1:18" ht="58.5" customHeight="1">
      <c r="A23" s="52" t="s">
        <v>20</v>
      </c>
      <c r="B23" s="110" t="s">
        <v>21</v>
      </c>
      <c r="C23" s="111"/>
      <c r="D23" s="111"/>
      <c r="E23" s="111"/>
      <c r="F23" s="111"/>
      <c r="G23" s="111"/>
      <c r="H23" s="111"/>
      <c r="I23" s="111"/>
      <c r="J23" s="111"/>
      <c r="P23" s="114"/>
      <c r="Q23" s="114"/>
      <c r="R23" s="114"/>
    </row>
    <row r="24" spans="1:18" ht="51.75" customHeight="1">
      <c r="A24" s="52" t="s">
        <v>24</v>
      </c>
      <c r="B24" s="110" t="s">
        <v>25</v>
      </c>
      <c r="C24" s="111"/>
      <c r="D24" s="111"/>
      <c r="E24" s="111"/>
      <c r="F24" s="111"/>
      <c r="G24" s="111"/>
      <c r="H24" s="111"/>
      <c r="I24" s="111"/>
      <c r="J24" s="111"/>
      <c r="P24" s="115"/>
      <c r="Q24" s="115"/>
      <c r="R24" s="115"/>
    </row>
  </sheetData>
  <sheetProtection/>
  <mergeCells count="24">
    <mergeCell ref="B24:J24"/>
    <mergeCell ref="C6:C7"/>
    <mergeCell ref="P23:R23"/>
    <mergeCell ref="P24:R24"/>
    <mergeCell ref="Q6:R6"/>
    <mergeCell ref="K7:L7"/>
    <mergeCell ref="M7:N7"/>
    <mergeCell ref="B23:J23"/>
    <mergeCell ref="D6:D7"/>
    <mergeCell ref="E6:E7"/>
    <mergeCell ref="A19:E19"/>
    <mergeCell ref="A20:E20"/>
    <mergeCell ref="B15:J15"/>
    <mergeCell ref="I6:J6"/>
    <mergeCell ref="A14:E14"/>
    <mergeCell ref="B8:J8"/>
    <mergeCell ref="O7:P7"/>
    <mergeCell ref="G6:H6"/>
    <mergeCell ref="K6:P6"/>
    <mergeCell ref="A1:R1"/>
    <mergeCell ref="A6:A7"/>
    <mergeCell ref="B6:B7"/>
    <mergeCell ref="F6:F7"/>
    <mergeCell ref="C2:J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24"/>
  <sheetViews>
    <sheetView tabSelected="1" zoomScale="85" zoomScaleNormal="85" zoomScalePageLayoutView="0" workbookViewId="0" topLeftCell="A1">
      <selection activeCell="C25" sqref="C25"/>
    </sheetView>
  </sheetViews>
  <sheetFormatPr defaultColWidth="9.140625" defaultRowHeight="12.75"/>
  <cols>
    <col min="1" max="1" width="5.28125" style="52" customWidth="1"/>
    <col min="2" max="2" width="19.421875" style="1" customWidth="1"/>
    <col min="3" max="3" width="10.7109375" style="52" customWidth="1"/>
    <col min="4" max="4" width="12.7109375" style="64" customWidth="1"/>
    <col min="5" max="5" width="9.57421875" style="64" customWidth="1"/>
    <col min="6" max="6" width="23.7109375" style="65" customWidth="1"/>
    <col min="7" max="9" width="15.140625" style="65" customWidth="1"/>
    <col min="10" max="10" width="17.7109375" style="62" customWidth="1"/>
    <col min="11" max="11" width="12.00390625" style="66" hidden="1" customWidth="1"/>
    <col min="12" max="12" width="12.00390625" style="60" hidden="1" customWidth="1"/>
    <col min="13" max="13" width="12.57421875" style="66" hidden="1" customWidth="1"/>
    <col min="14" max="14" width="12.00390625" style="60" hidden="1" customWidth="1"/>
    <col min="15" max="15" width="13.140625" style="66" hidden="1" customWidth="1"/>
    <col min="16" max="16" width="12.28125" style="60" hidden="1" customWidth="1"/>
    <col min="17" max="17" width="10.8515625" style="61" hidden="1" customWidth="1"/>
    <col min="18" max="18" width="13.140625" style="62" hidden="1" customWidth="1"/>
    <col min="19" max="20" width="9.140625" style="1" customWidth="1"/>
    <col min="21" max="21" width="20.7109375" style="1" customWidth="1"/>
    <col min="22" max="16384" width="9.140625" style="1" customWidth="1"/>
  </cols>
  <sheetData>
    <row r="1" spans="1:18" ht="31.5" customHeight="1">
      <c r="A1" s="94" t="s">
        <v>33</v>
      </c>
      <c r="B1" s="94"/>
      <c r="C1" s="94"/>
      <c r="D1" s="94"/>
      <c r="E1" s="94"/>
      <c r="F1" s="94"/>
      <c r="G1" s="94"/>
      <c r="H1" s="94"/>
      <c r="I1" s="94"/>
      <c r="J1" s="94"/>
      <c r="K1" s="94"/>
      <c r="L1" s="94"/>
      <c r="M1" s="94"/>
      <c r="N1" s="94"/>
      <c r="O1" s="94"/>
      <c r="P1" s="94"/>
      <c r="Q1" s="94"/>
      <c r="R1" s="94"/>
    </row>
    <row r="2" spans="1:18" s="3" customFormat="1" ht="16.5" customHeight="1">
      <c r="A2" s="2"/>
      <c r="B2" s="1" t="s">
        <v>34</v>
      </c>
      <c r="C2" s="98" t="s">
        <v>54</v>
      </c>
      <c r="D2" s="99"/>
      <c r="E2" s="99"/>
      <c r="F2" s="99"/>
      <c r="G2" s="99"/>
      <c r="H2" s="99"/>
      <c r="I2" s="99"/>
      <c r="J2" s="99"/>
      <c r="K2" s="2"/>
      <c r="L2" s="69"/>
      <c r="M2" s="2"/>
      <c r="N2" s="69"/>
      <c r="O2" s="2"/>
      <c r="R2" s="5"/>
    </row>
    <row r="3" spans="1:18" s="3" customFormat="1" ht="16.5" customHeight="1">
      <c r="A3" s="2"/>
      <c r="B3" s="1" t="s">
        <v>35</v>
      </c>
      <c r="C3" s="70"/>
      <c r="D3" s="4"/>
      <c r="E3" s="4"/>
      <c r="F3" s="4"/>
      <c r="G3" s="4"/>
      <c r="H3" s="4"/>
      <c r="I3" s="4"/>
      <c r="J3" s="5"/>
      <c r="K3" s="2"/>
      <c r="L3" s="69"/>
      <c r="M3" s="2"/>
      <c r="N3" s="69"/>
      <c r="O3" s="2"/>
      <c r="R3" s="5"/>
    </row>
    <row r="4" spans="1:18" s="3" customFormat="1" ht="16.5" customHeight="1">
      <c r="A4" s="2"/>
      <c r="B4" s="1" t="s">
        <v>36</v>
      </c>
      <c r="C4" s="70"/>
      <c r="D4" s="4"/>
      <c r="E4" s="4"/>
      <c r="F4" s="4"/>
      <c r="G4" s="4"/>
      <c r="H4" s="4"/>
      <c r="I4" s="4"/>
      <c r="J4" s="5"/>
      <c r="K4" s="2"/>
      <c r="L4" s="69"/>
      <c r="M4" s="2"/>
      <c r="N4" s="69"/>
      <c r="O4" s="2"/>
      <c r="R4" s="5"/>
    </row>
    <row r="5" spans="12:16" ht="13.5">
      <c r="L5" s="71"/>
      <c r="N5" s="71"/>
      <c r="P5" s="71"/>
    </row>
    <row r="6" spans="1:21" ht="33.75" customHeight="1">
      <c r="A6" s="95" t="s">
        <v>37</v>
      </c>
      <c r="B6" s="95" t="s">
        <v>38</v>
      </c>
      <c r="C6" s="112" t="s">
        <v>39</v>
      </c>
      <c r="D6" s="112" t="s">
        <v>58</v>
      </c>
      <c r="E6" s="112" t="s">
        <v>40</v>
      </c>
      <c r="F6" s="91" t="s">
        <v>63</v>
      </c>
      <c r="G6" s="91" t="s">
        <v>64</v>
      </c>
      <c r="H6" s="92"/>
      <c r="I6" s="91" t="s">
        <v>62</v>
      </c>
      <c r="J6" s="92"/>
      <c r="K6" s="93" t="s">
        <v>8</v>
      </c>
      <c r="L6" s="93"/>
      <c r="M6" s="93"/>
      <c r="N6" s="93"/>
      <c r="O6" s="93"/>
      <c r="P6" s="93"/>
      <c r="Q6" s="116" t="s">
        <v>9</v>
      </c>
      <c r="R6" s="116"/>
      <c r="U6" s="26"/>
    </row>
    <row r="7" spans="1:18" ht="60" customHeight="1">
      <c r="A7" s="96"/>
      <c r="B7" s="96"/>
      <c r="C7" s="113" t="s">
        <v>13</v>
      </c>
      <c r="D7" s="113"/>
      <c r="E7" s="113"/>
      <c r="F7" s="122"/>
      <c r="G7" s="67" t="s">
        <v>59</v>
      </c>
      <c r="H7" s="67" t="s">
        <v>60</v>
      </c>
      <c r="I7" s="67" t="s">
        <v>41</v>
      </c>
      <c r="J7" s="67" t="s">
        <v>61</v>
      </c>
      <c r="K7" s="89" t="s">
        <v>7</v>
      </c>
      <c r="L7" s="117"/>
      <c r="M7" s="89" t="s">
        <v>10</v>
      </c>
      <c r="N7" s="118"/>
      <c r="O7" s="89" t="s">
        <v>6</v>
      </c>
      <c r="P7" s="90"/>
      <c r="Q7" s="9" t="s">
        <v>7</v>
      </c>
      <c r="R7" s="9" t="s">
        <v>11</v>
      </c>
    </row>
    <row r="8" spans="1:18" s="15" customFormat="1" ht="29.25" customHeight="1">
      <c r="A8" s="10" t="s">
        <v>3</v>
      </c>
      <c r="B8" s="107" t="s">
        <v>42</v>
      </c>
      <c r="C8" s="108"/>
      <c r="D8" s="108"/>
      <c r="E8" s="108"/>
      <c r="F8" s="108"/>
      <c r="G8" s="108"/>
      <c r="H8" s="108"/>
      <c r="I8" s="108"/>
      <c r="J8" s="109"/>
      <c r="K8" s="11">
        <f>SUM(K9:K9)</f>
        <v>21600000</v>
      </c>
      <c r="L8" s="72">
        <f>K8/17750</f>
        <v>1216.9014084507041</v>
      </c>
      <c r="M8" s="11">
        <v>0</v>
      </c>
      <c r="N8" s="72"/>
      <c r="O8" s="11">
        <f>M8+K8</f>
        <v>21600000</v>
      </c>
      <c r="P8" s="73"/>
      <c r="Q8" s="14">
        <f>K8/O8*100%</f>
        <v>1</v>
      </c>
      <c r="R8" s="14">
        <f>M8/O8*100%</f>
        <v>0</v>
      </c>
    </row>
    <row r="9" spans="1:18" s="26" customFormat="1" ht="24.75" customHeight="1">
      <c r="A9" s="16"/>
      <c r="B9" s="17" t="s">
        <v>43</v>
      </c>
      <c r="C9" s="16"/>
      <c r="D9" s="7"/>
      <c r="E9" s="7"/>
      <c r="F9" s="19"/>
      <c r="G9" s="19"/>
      <c r="H9" s="74"/>
      <c r="I9" s="19"/>
      <c r="J9" s="20"/>
      <c r="K9" s="21">
        <v>21600000</v>
      </c>
      <c r="L9" s="22">
        <f>K9/17750</f>
        <v>1216.9014084507041</v>
      </c>
      <c r="M9" s="23">
        <v>0</v>
      </c>
      <c r="N9" s="24"/>
      <c r="O9" s="21">
        <f>M9+K9</f>
        <v>21600000</v>
      </c>
      <c r="P9" s="22"/>
      <c r="Q9" s="25">
        <f>K9/O9*100%</f>
        <v>1</v>
      </c>
      <c r="R9" s="25">
        <f>M9/O9*100%</f>
        <v>0</v>
      </c>
    </row>
    <row r="10" spans="1:18" s="26" customFormat="1" ht="24.75" customHeight="1">
      <c r="A10" s="16"/>
      <c r="B10" s="17" t="s">
        <v>44</v>
      </c>
      <c r="C10" s="16"/>
      <c r="D10" s="7"/>
      <c r="E10" s="7"/>
      <c r="F10" s="19"/>
      <c r="G10" s="19"/>
      <c r="H10" s="74"/>
      <c r="I10" s="19"/>
      <c r="J10" s="20"/>
      <c r="K10" s="21"/>
      <c r="L10" s="22"/>
      <c r="M10" s="23"/>
      <c r="N10" s="24"/>
      <c r="O10" s="21"/>
      <c r="P10" s="22"/>
      <c r="Q10" s="25"/>
      <c r="R10" s="25"/>
    </row>
    <row r="11" spans="1:18" s="26" customFormat="1" ht="24.75" customHeight="1">
      <c r="A11" s="16"/>
      <c r="B11" s="17" t="s">
        <v>45</v>
      </c>
      <c r="C11" s="16"/>
      <c r="D11" s="7"/>
      <c r="E11" s="7"/>
      <c r="F11" s="19"/>
      <c r="G11" s="19"/>
      <c r="H11" s="74"/>
      <c r="I11" s="19"/>
      <c r="J11" s="20"/>
      <c r="K11" s="21"/>
      <c r="L11" s="22"/>
      <c r="M11" s="23"/>
      <c r="N11" s="24"/>
      <c r="O11" s="21"/>
      <c r="P11" s="22"/>
      <c r="Q11" s="25"/>
      <c r="R11" s="25"/>
    </row>
    <row r="12" spans="1:18" s="26" customFormat="1" ht="24.75" customHeight="1">
      <c r="A12" s="16"/>
      <c r="B12" s="17" t="s">
        <v>46</v>
      </c>
      <c r="C12" s="16"/>
      <c r="D12" s="7"/>
      <c r="E12" s="7"/>
      <c r="F12" s="19"/>
      <c r="G12" s="19"/>
      <c r="H12" s="74"/>
      <c r="I12" s="19"/>
      <c r="J12" s="20"/>
      <c r="K12" s="21"/>
      <c r="L12" s="22"/>
      <c r="M12" s="23"/>
      <c r="N12" s="24"/>
      <c r="O12" s="21"/>
      <c r="P12" s="22"/>
      <c r="Q12" s="25"/>
      <c r="R12" s="25"/>
    </row>
    <row r="13" spans="1:18" s="26" customFormat="1" ht="24.75" customHeight="1">
      <c r="A13" s="16"/>
      <c r="B13" s="17" t="s">
        <v>32</v>
      </c>
      <c r="C13" s="16"/>
      <c r="D13" s="7"/>
      <c r="E13" s="7"/>
      <c r="F13" s="19"/>
      <c r="G13" s="19"/>
      <c r="H13" s="74"/>
      <c r="I13" s="19"/>
      <c r="J13" s="20"/>
      <c r="K13" s="21"/>
      <c r="L13" s="22"/>
      <c r="M13" s="23"/>
      <c r="N13" s="24"/>
      <c r="O13" s="21"/>
      <c r="P13" s="22"/>
      <c r="Q13" s="25"/>
      <c r="R13" s="25"/>
    </row>
    <row r="14" spans="1:18" s="26" customFormat="1" ht="33" customHeight="1">
      <c r="A14" s="100" t="s">
        <v>73</v>
      </c>
      <c r="B14" s="101"/>
      <c r="C14" s="101"/>
      <c r="D14" s="101"/>
      <c r="E14" s="102"/>
      <c r="F14" s="19">
        <f>SUM(F9:F13)</f>
        <v>0</v>
      </c>
      <c r="G14" s="19">
        <f>SUM(G9:G13)</f>
        <v>0</v>
      </c>
      <c r="H14" s="19">
        <f>SUM(H9:H13)</f>
        <v>0</v>
      </c>
      <c r="I14" s="19"/>
      <c r="J14" s="20"/>
      <c r="K14" s="21"/>
      <c r="L14" s="22"/>
      <c r="M14" s="23"/>
      <c r="N14" s="24"/>
      <c r="O14" s="21"/>
      <c r="P14" s="22"/>
      <c r="Q14" s="25"/>
      <c r="R14" s="25"/>
    </row>
    <row r="15" spans="1:18" ht="26.25" customHeight="1">
      <c r="A15" s="10" t="s">
        <v>4</v>
      </c>
      <c r="B15" s="107" t="s">
        <v>47</v>
      </c>
      <c r="C15" s="108"/>
      <c r="D15" s="108"/>
      <c r="E15" s="108"/>
      <c r="F15" s="108"/>
      <c r="G15" s="108"/>
      <c r="H15" s="108"/>
      <c r="I15" s="108"/>
      <c r="J15" s="109"/>
      <c r="K15" s="11" t="e">
        <f>#REF!+#REF!+#REF!+#REF!</f>
        <v>#REF!</v>
      </c>
      <c r="L15" s="73" t="e">
        <f>#REF!+#REF!+#REF!+#REF!</f>
        <v>#REF!</v>
      </c>
      <c r="M15" s="11" t="e">
        <f>#REF!+#REF!+#REF!+#REF!</f>
        <v>#REF!</v>
      </c>
      <c r="N15" s="72" t="e">
        <f>M15/17750</f>
        <v>#REF!</v>
      </c>
      <c r="O15" s="11" t="e">
        <f>M15+K15</f>
        <v>#REF!</v>
      </c>
      <c r="P15" s="73"/>
      <c r="Q15" s="14" t="e">
        <f>K15/O15*100%</f>
        <v>#REF!</v>
      </c>
      <c r="R15" s="14" t="e">
        <f>M15/O15*100%</f>
        <v>#REF!</v>
      </c>
    </row>
    <row r="16" spans="1:18" ht="19.5" customHeight="1">
      <c r="A16" s="28"/>
      <c r="B16" s="29" t="s">
        <v>48</v>
      </c>
      <c r="C16" s="28"/>
      <c r="D16" s="8"/>
      <c r="E16" s="8"/>
      <c r="F16" s="31"/>
      <c r="G16" s="31"/>
      <c r="H16" s="75"/>
      <c r="I16" s="31"/>
      <c r="J16" s="32"/>
      <c r="K16" s="33">
        <f>SUM(K17:K17)</f>
        <v>30000000</v>
      </c>
      <c r="L16" s="76">
        <f>SUM(L17:L17)</f>
        <v>1690.1408450704225</v>
      </c>
      <c r="M16" s="33">
        <f>SUM(M17:M17)</f>
        <v>0</v>
      </c>
      <c r="N16" s="77"/>
      <c r="O16" s="36">
        <f>M16+K16</f>
        <v>30000000</v>
      </c>
      <c r="P16" s="76"/>
      <c r="Q16" s="25">
        <f>K16/O16*100%</f>
        <v>1</v>
      </c>
      <c r="R16" s="25">
        <f>M16/O16*100%</f>
        <v>0</v>
      </c>
    </row>
    <row r="17" spans="1:18" ht="46.5" customHeight="1">
      <c r="A17" s="37"/>
      <c r="B17" s="38" t="s">
        <v>49</v>
      </c>
      <c r="C17" s="28"/>
      <c r="D17" s="8"/>
      <c r="E17" s="8"/>
      <c r="F17" s="31"/>
      <c r="G17" s="31"/>
      <c r="H17" s="75"/>
      <c r="I17" s="31"/>
      <c r="J17" s="32"/>
      <c r="K17" s="39">
        <f>4*15*500000</f>
        <v>30000000</v>
      </c>
      <c r="L17" s="76">
        <f>K17/17750</f>
        <v>1690.1408450704225</v>
      </c>
      <c r="M17" s="39">
        <v>0</v>
      </c>
      <c r="N17" s="76"/>
      <c r="O17" s="40">
        <f>M17+K17</f>
        <v>30000000</v>
      </c>
      <c r="P17" s="76"/>
      <c r="Q17" s="25">
        <f>K17/O17*100%</f>
        <v>1</v>
      </c>
      <c r="R17" s="25">
        <f>M17/O17*100%</f>
        <v>0</v>
      </c>
    </row>
    <row r="18" spans="1:18" ht="46.5" customHeight="1">
      <c r="A18" s="37"/>
      <c r="B18" s="38" t="s">
        <v>32</v>
      </c>
      <c r="C18" s="41"/>
      <c r="D18" s="83"/>
      <c r="E18" s="83"/>
      <c r="F18" s="31"/>
      <c r="G18" s="31"/>
      <c r="H18" s="75"/>
      <c r="I18" s="31"/>
      <c r="J18" s="32"/>
      <c r="K18" s="33"/>
      <c r="L18" s="77"/>
      <c r="M18" s="33"/>
      <c r="N18" s="77"/>
      <c r="O18" s="36"/>
      <c r="P18" s="77"/>
      <c r="Q18" s="82"/>
      <c r="R18" s="82"/>
    </row>
    <row r="19" spans="1:18" ht="23.25" customHeight="1">
      <c r="A19" s="100" t="s">
        <v>74</v>
      </c>
      <c r="B19" s="101" t="s">
        <v>15</v>
      </c>
      <c r="C19" s="101"/>
      <c r="D19" s="101"/>
      <c r="E19" s="102"/>
      <c r="F19" s="31">
        <f>SUM(F16:F18)</f>
        <v>0</v>
      </c>
      <c r="G19" s="31">
        <f>SUM(G16:G18)</f>
        <v>0</v>
      </c>
      <c r="H19" s="31">
        <f>SUM(H16:H18)</f>
        <v>0</v>
      </c>
      <c r="I19" s="31"/>
      <c r="J19" s="32"/>
      <c r="K19" s="42">
        <v>10</v>
      </c>
      <c r="L19" s="8">
        <v>100000</v>
      </c>
      <c r="M19" s="43">
        <f>L19/17750</f>
        <v>5.633802816901408</v>
      </c>
      <c r="N19" s="29"/>
      <c r="O19" s="44">
        <f>L19*K19</f>
        <v>1000000</v>
      </c>
      <c r="P19" s="45">
        <f>O19/17750</f>
        <v>56.33802816901409</v>
      </c>
      <c r="Q19" s="44">
        <f>O19*1</f>
        <v>1000000</v>
      </c>
      <c r="R19" s="45">
        <f>Q19/17750</f>
        <v>56.33802816901409</v>
      </c>
    </row>
    <row r="20" spans="1:18" ht="25.5" customHeight="1">
      <c r="A20" s="119" t="s">
        <v>50</v>
      </c>
      <c r="B20" s="120"/>
      <c r="C20" s="120"/>
      <c r="D20" s="120"/>
      <c r="E20" s="121"/>
      <c r="F20" s="84">
        <f>F14+F19</f>
        <v>0</v>
      </c>
      <c r="G20" s="84">
        <f>G14+G19</f>
        <v>0</v>
      </c>
      <c r="H20" s="84">
        <f>H14+H19</f>
        <v>0</v>
      </c>
      <c r="I20" s="84"/>
      <c r="J20" s="85"/>
      <c r="K20" s="47" t="e">
        <f>K8+K15</f>
        <v>#REF!</v>
      </c>
      <c r="L20" s="78" t="e">
        <f>L8+L15</f>
        <v>#REF!</v>
      </c>
      <c r="M20" s="49" t="e">
        <f>M8+M15</f>
        <v>#REF!</v>
      </c>
      <c r="N20" s="79" t="e">
        <f>0+N15</f>
        <v>#REF!</v>
      </c>
      <c r="O20" s="51" t="e">
        <f>O8+O15</f>
        <v>#REF!</v>
      </c>
      <c r="P20" s="79"/>
      <c r="Q20" s="46" t="e">
        <f>K20/O20*100%</f>
        <v>#REF!</v>
      </c>
      <c r="R20" s="46" t="e">
        <f>M20/O20*100%</f>
        <v>#REF!</v>
      </c>
    </row>
    <row r="21" spans="2:16" ht="13.5">
      <c r="B21" s="53"/>
      <c r="C21" s="54"/>
      <c r="D21" s="55"/>
      <c r="E21" s="55"/>
      <c r="F21" s="56"/>
      <c r="G21" s="56"/>
      <c r="H21" s="56"/>
      <c r="I21" s="56"/>
      <c r="J21" s="57"/>
      <c r="K21" s="58"/>
      <c r="L21" s="80"/>
      <c r="M21" s="58"/>
      <c r="N21" s="80"/>
      <c r="O21" s="58"/>
      <c r="P21" s="71"/>
    </row>
    <row r="22" spans="2:16" ht="13.5">
      <c r="B22" s="68" t="s">
        <v>51</v>
      </c>
      <c r="C22" s="54"/>
      <c r="D22" s="55"/>
      <c r="E22" s="55"/>
      <c r="F22" s="56"/>
      <c r="G22" s="56"/>
      <c r="H22" s="56"/>
      <c r="I22" s="56"/>
      <c r="J22" s="57"/>
      <c r="K22" s="58"/>
      <c r="L22" s="80"/>
      <c r="M22" s="58"/>
      <c r="N22" s="81"/>
      <c r="O22" s="58"/>
      <c r="P22" s="71"/>
    </row>
    <row r="23" spans="1:18" ht="51" customHeight="1">
      <c r="A23" s="52" t="s">
        <v>20</v>
      </c>
      <c r="B23" s="110" t="s">
        <v>52</v>
      </c>
      <c r="C23" s="111"/>
      <c r="D23" s="111"/>
      <c r="E23" s="111"/>
      <c r="F23" s="111"/>
      <c r="G23" s="111"/>
      <c r="H23" s="111"/>
      <c r="I23" s="111"/>
      <c r="J23" s="111"/>
      <c r="L23" s="71"/>
      <c r="N23" s="71"/>
      <c r="P23" s="114"/>
      <c r="Q23" s="114"/>
      <c r="R23" s="114"/>
    </row>
    <row r="24" spans="1:18" ht="50.25" customHeight="1">
      <c r="A24" s="52" t="s">
        <v>24</v>
      </c>
      <c r="B24" s="110" t="s">
        <v>53</v>
      </c>
      <c r="C24" s="111"/>
      <c r="D24" s="111"/>
      <c r="E24" s="111"/>
      <c r="F24" s="111"/>
      <c r="G24" s="111"/>
      <c r="H24" s="111"/>
      <c r="I24" s="111"/>
      <c r="J24" s="111"/>
      <c r="L24" s="71"/>
      <c r="N24" s="71"/>
      <c r="P24" s="115"/>
      <c r="Q24" s="115"/>
      <c r="R24" s="115"/>
    </row>
  </sheetData>
  <sheetProtection/>
  <mergeCells count="24">
    <mergeCell ref="F6:F7"/>
    <mergeCell ref="G6:H6"/>
    <mergeCell ref="K6:P6"/>
    <mergeCell ref="Q6:R6"/>
    <mergeCell ref="O7:P7"/>
    <mergeCell ref="K7:L7"/>
    <mergeCell ref="M7:N7"/>
    <mergeCell ref="C2:J2"/>
    <mergeCell ref="A14:E14"/>
    <mergeCell ref="A19:E19"/>
    <mergeCell ref="A1:R1"/>
    <mergeCell ref="A6:A7"/>
    <mergeCell ref="B6:B7"/>
    <mergeCell ref="C6:C7"/>
    <mergeCell ref="D6:D7"/>
    <mergeCell ref="E6:E7"/>
    <mergeCell ref="I6:J6"/>
    <mergeCell ref="B24:J24"/>
    <mergeCell ref="P24:R24"/>
    <mergeCell ref="A20:E20"/>
    <mergeCell ref="B8:J8"/>
    <mergeCell ref="B15:J15"/>
    <mergeCell ref="B23:J23"/>
    <mergeCell ref="P23:R2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QUANG LONG</dc:creator>
  <cp:keywords/>
  <dc:description/>
  <cp:lastModifiedBy>Linh Thi Thuy Chu</cp:lastModifiedBy>
  <cp:lastPrinted>2010-12-09T10:19:03Z</cp:lastPrinted>
  <dcterms:created xsi:type="dcterms:W3CDTF">2009-05-27T07:39:01Z</dcterms:created>
  <dcterms:modified xsi:type="dcterms:W3CDTF">2012-11-29T09:39:18Z</dcterms:modified>
  <cp:category/>
  <cp:version/>
  <cp:contentType/>
  <cp:contentStatus/>
</cp:coreProperties>
</file>